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D:\AQUAS\VDNM 2025\web_ezak\F.Rozpočet - výkaz výměr\"/>
    </mc:Choice>
  </mc:AlternateContent>
  <xr:revisionPtr revIDLastSave="0" documentId="13_ncr:1_{FBB8D6C0-76D6-4D53-A79A-E8EE1BAEB099}" xr6:coauthVersionLast="47" xr6:coauthVersionMax="47" xr10:uidLastSave="{00000000-0000-0000-0000-000000000000}"/>
  <bookViews>
    <workbookView xWindow="-120" yWindow="-120" windowWidth="29040" windowHeight="16440" activeTab="5" xr2:uid="{00000000-000D-0000-FFFF-FFFF00000000}"/>
  </bookViews>
  <sheets>
    <sheet name="Rekapitulace" sheetId="36" r:id="rId1"/>
    <sheet name="PS03.1" sheetId="38" r:id="rId2"/>
    <sheet name="PS03.2" sheetId="44" r:id="rId3"/>
    <sheet name="PS03.3" sheetId="45" r:id="rId4"/>
    <sheet name="PS03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'PS03.1'!#REF!</definedName>
    <definedName name="_Toc82598465" localSheetId="1">'PS03.1'!$B$3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'PS03.1'!$2:$2</definedName>
    <definedName name="_xlnm.Print_Area" localSheetId="1">'PS03.1'!$A$1:$F$19</definedName>
    <definedName name="_xlnm.Print_Area" localSheetId="0">Rekapitulace!$A$1:$E$15</definedName>
    <definedName name="Z_41344A30_E23C_11D5_BB3B_C51F840B824A_.wvu.PrintArea" localSheetId="1" hidden="1">'PS03.1'!#REF!</definedName>
  </definedNames>
  <calcPr calcId="191029" fullPrecision="0"/>
  <customWorkbookViews>
    <customWorkbookView name="mazel - vlastní pohled" guid="{607DC803-E23C-11D5-9BAA-838DE3D3601A}" mergeInterval="0" personalView="1" maximized="1" windowWidth="1020" windowHeight="606" activeSheetId="13"/>
    <customWorkbookView name="Hladík Jaroslav Ing. - vlastní pohled" guid="{41344A30-E23C-11D5-BB3B-C51F840B824A}" mergeInterval="0" personalView="1" maximized="1" windowWidth="1020" windowHeight="606" activeSheetId="11" showComments="commIndAndComment"/>
  </customWorkbookViews>
</workbook>
</file>

<file path=xl/calcChain.xml><?xml version="1.0" encoding="utf-8"?>
<calcChain xmlns="http://schemas.openxmlformats.org/spreadsheetml/2006/main">
  <c r="E10" i="36" l="1"/>
  <c r="E15" i="36"/>
  <c r="E20" i="36"/>
  <c r="E25" i="36"/>
  <c r="F4" i="38"/>
  <c r="F5" i="38"/>
  <c r="F7" i="38"/>
  <c r="F8" i="38"/>
  <c r="F10" i="38"/>
  <c r="F11" i="38"/>
  <c r="F19" i="38" s="1"/>
  <c r="F13" i="38"/>
  <c r="F14" i="38"/>
  <c r="F16" i="38"/>
  <c r="F17" i="38"/>
  <c r="F4" i="44"/>
  <c r="F5" i="44"/>
  <c r="F6" i="44"/>
  <c r="F7" i="44"/>
  <c r="F8" i="44"/>
  <c r="F9" i="44"/>
  <c r="F28" i="44" s="1"/>
  <c r="F11" i="44"/>
  <c r="F12" i="44"/>
  <c r="F13" i="44"/>
  <c r="F18" i="44" s="1"/>
  <c r="F14" i="44"/>
  <c r="F15" i="44"/>
  <c r="F16" i="44"/>
  <c r="F17" i="44"/>
  <c r="F20" i="44"/>
  <c r="F21" i="44"/>
  <c r="F22" i="44"/>
  <c r="F24" i="44"/>
  <c r="F26" i="44" s="1"/>
  <c r="F25" i="44"/>
  <c r="F4" i="45"/>
  <c r="F5" i="45"/>
  <c r="F6" i="45"/>
  <c r="F8" i="45"/>
  <c r="F11" i="45" s="1"/>
  <c r="F9" i="45"/>
  <c r="F10" i="45"/>
  <c r="F13" i="45"/>
  <c r="F14" i="45"/>
  <c r="F15" i="45" s="1"/>
  <c r="F4" i="46"/>
  <c r="F5" i="46"/>
  <c r="F6" i="46"/>
  <c r="F7" i="46"/>
  <c r="F8" i="46"/>
  <c r="F10" i="46"/>
  <c r="F12" i="46" s="1"/>
  <c r="F18" i="46" s="1"/>
  <c r="F11" i="46"/>
  <c r="F16" i="46"/>
  <c r="F4" i="43"/>
  <c r="F5" i="43"/>
  <c r="F6" i="43"/>
  <c r="F12" i="43"/>
  <c r="F14" i="43"/>
  <c r="F15" i="43" s="1"/>
  <c r="F17" i="45" l="1"/>
  <c r="F18" i="43"/>
  <c r="E30" i="36" s="1"/>
  <c r="E32" i="36" s="1"/>
  <c r="D6" i="44" l="1"/>
  <c r="D17" i="44" l="1"/>
  <c r="H6" i="7" l="1"/>
</calcChain>
</file>

<file path=xl/sharedStrings.xml><?xml version="1.0" encoding="utf-8"?>
<sst xmlns="http://schemas.openxmlformats.org/spreadsheetml/2006/main" count="207" uniqueCount="117">
  <si>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</si>
  <si>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</si>
  <si>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</si>
  <si>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</si>
  <si>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</si>
  <si>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</si>
  <si>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</si>
  <si>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</si>
  <si>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</si>
  <si>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</si>
  <si>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</si>
  <si>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</si>
  <si>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</si>
  <si>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</si>
  <si>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</si>
  <si>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</si>
  <si>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</si>
  <si>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</si>
  <si>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</si>
  <si>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</si>
  <si>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</si>
  <si>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</si>
  <si>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</si>
  <si>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</si>
  <si>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</si>
  <si>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</si>
  <si>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</si>
  <si>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</si>
  <si>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</si>
  <si>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</si>
  <si>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</si>
  <si>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</si>
  <si>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</si>
  <si>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</si>
  <si>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</si>
  <si>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</si>
  <si>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</si>
  <si>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</si>
  <si>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</si>
  <si>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</si>
  <si>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</si>
  <si>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</si>
  <si>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</si>
  <si>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</si>
  <si>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</si>
  <si>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</si>
  <si>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</si>
  <si>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</si>
  <si>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</si>
  <si>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</si>
  <si>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</si>
  <si>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</si>
  <si>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</si>
  <si>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</si>
  <si>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</si>
  <si>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</si>
  <si>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</si>
  <si>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</si>
  <si>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</si>
  <si>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</si>
  <si>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</si>
  <si>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</si>
  <si>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</si>
  <si>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</si>
  <si>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</si>
  <si>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</si>
  <si>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</si>
  <si>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</si>
  <si>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</si>
  <si>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</si>
  <si>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</si>
  <si>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</si>
  <si>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</si>
  <si>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Sada těsnění segmentu, přítlačných lišt a spojovacího nerezového materiálu</t>
  </si>
  <si>
    <t>Díly segmentu pro montáž na stavbě - válcované polotovary, výpalky, ohýbané profily</t>
  </si>
  <si>
    <t>Demontáž těsnění segmentu, vodící kladek - č. v. 0OCK8548-270b - stavba lešení, dělení materiálu, manipulace</t>
  </si>
  <si>
    <t xml:space="preserve">Tryskání segmentu včetně ramen 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</si>
  <si>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</si>
  <si>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</si>
  <si>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</si>
  <si>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</si>
  <si>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Montáž sady těsnění segmentu, výstroje segmentu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</si>
  <si>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</si>
  <si>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</si>
  <si>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</si>
  <si>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PS03 - VDNM, horní zdrž, modernizace segmentu č.3</t>
  </si>
  <si>
    <t>PS03.1 - VDNM, horní zdrž, provizorní hrazení - segment č.3</t>
  </si>
  <si>
    <t>Celkem PS03.1</t>
  </si>
  <si>
    <t>PS03.2 - VDNM, horní zdrž, výměna segnetu č.3</t>
  </si>
  <si>
    <t>Celkem PS03.2</t>
  </si>
  <si>
    <t>PS03.3 - VDNM, horní zdrž, zdvíhací mechanismus - segment č.3</t>
  </si>
  <si>
    <t>Celkem PS03.3</t>
  </si>
  <si>
    <t>PS03.4 - VDNM, horní zdrž, rozmrazovací zařízení - segment č.3</t>
  </si>
  <si>
    <t>Celkem PS03.4</t>
  </si>
  <si>
    <t>Celkem PS03.1 - Provizorní hrazení segment č.3:</t>
  </si>
  <si>
    <t>Celkem PS03.3 - VDNM, horní zdrž, zdvíhací mechanismus - segment č.3</t>
  </si>
  <si>
    <t>VON - Vedlejší a ostaní náklady - segment č.3</t>
  </si>
  <si>
    <t>PS03.2 - VDNM, horní zdrž, rekonstrukce segmentu č.3</t>
  </si>
  <si>
    <t>Celkem PS03.2 - VDNM, horní zdrž, rekonstrukce segmentu č.3</t>
  </si>
  <si>
    <t>Dodávka a výroba nových dílů - hlavní hřídel, elektromotor, aretační brzdy.</t>
  </si>
  <si>
    <t>Zahrazení 3. pole z horní i dolní vody</t>
  </si>
  <si>
    <t>Odhrazení 3. pole z horní i dolní vody</t>
  </si>
  <si>
    <t>Montáž dodatečné výztuže segmentu dle č.v. 1-VDNM-0301 - dolícování, provedení svarových spojů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</si>
  <si>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</si>
  <si>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</si>
  <si>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</si>
  <si>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</si>
  <si>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</si>
  <si>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</si>
  <si>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</si>
  <si>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</si>
  <si>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Zprovoznění, zkoušky</t>
  </si>
  <si>
    <t>Zprovoznění systému rozmrazování, nastavení</t>
  </si>
  <si>
    <t>Dodávka 2 ks dmychadel 3 kW, včetně protihlukového krytu a elektromateriálu, montážní práce</t>
  </si>
  <si>
    <t>Celkem PS03.4 - VDNM, horní zdrž, rozmrazovací zařízení - segment č.3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</si>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</sst>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166" fontId="12" fillId="0" borderId="9" xfId="1" applyNumberFormat="1" applyFont="1" applyFill="1" applyBorder="1" applyAlignment="1">
      <alignment vertical="center"/>
    </xf>
    <xf numFmtId="167" fontId="16" fillId="3" borderId="22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3" xfId="1" applyNumberFormat="1" applyFont="1" applyFill="1" applyBorder="1" applyAlignment="1">
      <alignment vertical="center"/>
    </xf>
    <xf numFmtId="167" fontId="17" fillId="3" borderId="22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4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2" fillId="4" borderId="27" xfId="0" applyNumberFormat="1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right" vertical="center" wrapText="1"/>
    </xf>
    <xf numFmtId="166" fontId="12" fillId="4" borderId="28" xfId="1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horizontal="left" vertical="center" wrapText="1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left" vertical="center" wrapText="1"/>
    </xf>
    <xf numFmtId="0" fontId="12" fillId="4" borderId="30" xfId="0" applyFont="1" applyFill="1" applyBorder="1" applyAlignment="1">
      <alignment horizontal="center" vertical="center"/>
    </xf>
    <xf numFmtId="3" fontId="12" fillId="4" borderId="30" xfId="0" applyNumberFormat="1" applyFont="1" applyFill="1" applyBorder="1" applyAlignment="1">
      <alignment horizontal="center" vertical="center"/>
    </xf>
    <xf numFmtId="5" fontId="0" fillId="2" borderId="30" xfId="1" applyNumberFormat="1" applyFont="1" applyFill="1" applyBorder="1" applyAlignment="1">
      <alignment vertical="center"/>
    </xf>
    <xf numFmtId="5" fontId="0" fillId="2" borderId="31" xfId="1" applyNumberFormat="1" applyFont="1" applyFill="1" applyBorder="1" applyAlignment="1">
      <alignment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right" vertical="center" wrapText="1"/>
    </xf>
    <xf numFmtId="0" fontId="12" fillId="4" borderId="33" xfId="0" applyFont="1" applyFill="1" applyBorder="1" applyAlignment="1">
      <alignment horizontal="center" vertical="center"/>
    </xf>
    <xf numFmtId="3" fontId="12" fillId="4" borderId="33" xfId="0" applyNumberFormat="1" applyFont="1" applyFill="1" applyBorder="1" applyAlignment="1">
      <alignment horizontal="center" vertical="center"/>
    </xf>
    <xf numFmtId="166" fontId="12" fillId="4" borderId="34" xfId="1" applyNumberFormat="1" applyFont="1" applyFill="1" applyBorder="1" applyAlignment="1">
      <alignment vertical="center"/>
    </xf>
    <xf numFmtId="5" fontId="0" fillId="2" borderId="27" xfId="1" applyNumberFormat="1" applyFont="1" applyFill="1" applyBorder="1" applyAlignment="1">
      <alignment vertical="center"/>
    </xf>
    <xf numFmtId="5" fontId="0" fillId="2" borderId="20" xfId="1" applyNumberFormat="1" applyFont="1" applyFill="1" applyBorder="1" applyAlignment="1">
      <alignment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165" fontId="0" fillId="0" borderId="13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5" fontId="17" fillId="2" borderId="22" xfId="1" applyNumberFormat="1" applyFont="1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3" fontId="18" fillId="0" borderId="21" xfId="0" applyNumberFormat="1" applyFont="1" applyBorder="1" applyAlignment="1">
      <alignment horizontal="center" vertical="center"/>
    </xf>
    <xf numFmtId="166" fontId="18" fillId="0" borderId="21" xfId="1" applyNumberFormat="1" applyFont="1" applyBorder="1" applyAlignment="1">
      <alignment vertical="center"/>
    </xf>
    <xf numFmtId="167" fontId="4" fillId="5" borderId="22" xfId="0" applyNumberFormat="1" applyFont="1" applyFill="1" applyBorder="1" applyAlignment="1">
      <alignment vertical="center"/>
    </xf>
    <xf numFmtId="0" fontId="21" fillId="0" borderId="25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3" fontId="22" fillId="0" borderId="21" xfId="0" applyNumberFormat="1" applyFont="1" applyBorder="1" applyAlignment="1">
      <alignment horizontal="center" vertical="center"/>
    </xf>
    <xf numFmtId="166" fontId="22" fillId="0" borderId="21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7" fontId="21" fillId="5" borderId="22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2" fillId="0" borderId="33" xfId="0" applyFont="1" applyBorder="1" applyAlignment="1">
      <alignment horizontal="center" vertical="center"/>
    </xf>
    <xf numFmtId="3" fontId="12" fillId="0" borderId="33" xfId="0" applyNumberFormat="1" applyFont="1" applyBorder="1" applyAlignment="1">
      <alignment horizontal="center" vertical="center"/>
    </xf>
    <xf numFmtId="166" fontId="12" fillId="0" borderId="34" xfId="1" applyNumberFormat="1" applyFont="1" applyFill="1" applyBorder="1" applyAlignment="1">
      <alignment vertical="center"/>
    </xf>
    <xf numFmtId="0" fontId="0" fillId="0" borderId="35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5" fontId="0" fillId="2" borderId="12" xfId="1" applyNumberFormat="1" applyFont="1" applyFill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66" fontId="0" fillId="0" borderId="34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3" xfId="1" applyNumberFormat="1" applyFont="1" applyFill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6" fontId="0" fillId="0" borderId="28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left" vertical="center" wrapText="1"/>
    </xf>
    <xf numFmtId="166" fontId="12" fillId="4" borderId="0" xfId="1" applyNumberFormat="1" applyFont="1" applyFill="1" applyBorder="1" applyAlignment="1">
      <alignment vertical="center"/>
    </xf>
    <xf numFmtId="0" fontId="24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24" fillId="4" borderId="21" xfId="0" applyFont="1" applyFill="1" applyBorder="1" applyAlignment="1">
      <alignment horizontal="center" vertical="center"/>
    </xf>
    <xf numFmtId="3" fontId="24" fillId="4" borderId="21" xfId="0" applyNumberFormat="1" applyFont="1" applyFill="1" applyBorder="1" applyAlignment="1">
      <alignment horizontal="center" vertical="center"/>
    </xf>
    <xf numFmtId="166" fontId="24" fillId="4" borderId="21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5" fontId="17" fillId="3" borderId="22" xfId="1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5" fontId="4" fillId="3" borderId="22" xfId="0" applyNumberFormat="1" applyFont="1" applyFill="1" applyBorder="1"/>
    <xf numFmtId="0" fontId="11" fillId="0" borderId="36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35" xfId="0" applyBorder="1"/>
    <xf numFmtId="0" fontId="0" fillId="0" borderId="0" xfId="0"/>
    <xf numFmtId="0" fontId="0" fillId="0" borderId="40" xfId="0" applyBorder="1"/>
    <xf numFmtId="0" fontId="17" fillId="0" borderId="25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25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8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9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zoomScale="115" zoomScaleNormal="115" workbookViewId="0">
      <selection activeCell="G7" sqref="G7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215" t="s">
        <v>82</v>
      </c>
      <c r="B1" s="216"/>
      <c r="C1" s="216"/>
      <c r="D1" s="216"/>
      <c r="E1" s="216"/>
      <c r="F1" s="182"/>
    </row>
    <row r="2" spans="1:10" ht="22.5" x14ac:dyDescent="0.3">
      <c r="A2" s="143"/>
      <c r="B2" s="142"/>
      <c r="C2" s="220" t="s">
        <v>85</v>
      </c>
      <c r="D2" s="221"/>
      <c r="E2" s="221"/>
    </row>
    <row r="3" spans="1:10" ht="14.25" customHeight="1" x14ac:dyDescent="0.3">
      <c r="A3" s="143"/>
      <c r="B3" s="142"/>
      <c r="C3" s="142"/>
      <c r="D3" s="144"/>
      <c r="E3" s="144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45"/>
      <c r="C7" s="217" t="s">
        <v>86</v>
      </c>
      <c r="D7" s="222"/>
      <c r="E7" s="223"/>
      <c r="F7" s="145"/>
      <c r="I7" s="21"/>
      <c r="J7"/>
    </row>
    <row r="8" spans="1:10" ht="14.25" x14ac:dyDescent="0.2">
      <c r="A8" s="19"/>
      <c r="C8" s="224" t="s">
        <v>45</v>
      </c>
      <c r="D8" s="225"/>
      <c r="E8" s="206"/>
      <c r="I8" s="21"/>
      <c r="J8"/>
    </row>
    <row r="9" spans="1:10" ht="15" thickBot="1" x14ac:dyDescent="0.25">
      <c r="A9" s="19"/>
      <c r="C9" s="226"/>
      <c r="D9" s="227"/>
      <c r="E9" s="228"/>
      <c r="I9" s="21"/>
      <c r="J9"/>
    </row>
    <row r="10" spans="1:10" ht="27" customHeight="1" thickBot="1" x14ac:dyDescent="0.25">
      <c r="C10" s="210" t="s">
        <v>87</v>
      </c>
      <c r="D10" s="211"/>
      <c r="E10" s="146">
        <f>+'PS03.1'!F19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45"/>
      <c r="C12" s="217" t="s">
        <v>88</v>
      </c>
      <c r="D12" s="222"/>
      <c r="E12" s="223"/>
      <c r="F12" s="145"/>
      <c r="I12" s="21"/>
      <c r="J12"/>
    </row>
    <row r="13" spans="1:10" ht="14.25" x14ac:dyDescent="0.2">
      <c r="A13" s="19"/>
      <c r="C13" s="204" t="s">
        <v>46</v>
      </c>
      <c r="D13" s="205"/>
      <c r="E13" s="206"/>
      <c r="F13" s="40"/>
      <c r="I13" s="21"/>
      <c r="J13"/>
    </row>
    <row r="14" spans="1:10" ht="15" thickBot="1" x14ac:dyDescent="0.25">
      <c r="A14" s="19"/>
      <c r="C14" s="207"/>
      <c r="D14" s="208"/>
      <c r="E14" s="209"/>
      <c r="F14" s="40"/>
      <c r="I14" s="21"/>
      <c r="J14"/>
    </row>
    <row r="15" spans="1:10" ht="26.25" customHeight="1" thickBot="1" x14ac:dyDescent="0.25">
      <c r="C15" s="210" t="s">
        <v>89</v>
      </c>
      <c r="D15" s="211"/>
      <c r="E15" s="146">
        <f>+'PS03.2'!F28</f>
        <v>0</v>
      </c>
      <c r="F15" s="71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45"/>
      <c r="C17" s="217" t="s">
        <v>90</v>
      </c>
      <c r="D17" s="222"/>
      <c r="E17" s="223"/>
      <c r="F17" s="145"/>
      <c r="I17" s="21"/>
      <c r="J17"/>
    </row>
    <row r="18" spans="1:10" ht="14.25" x14ac:dyDescent="0.2">
      <c r="C18" s="204" t="s">
        <v>83</v>
      </c>
      <c r="D18" s="205"/>
      <c r="E18" s="206"/>
      <c r="I18" s="21"/>
      <c r="J18"/>
    </row>
    <row r="19" spans="1:10" ht="15" thickBot="1" x14ac:dyDescent="0.25">
      <c r="C19" s="207"/>
      <c r="D19" s="208"/>
      <c r="E19" s="209"/>
      <c r="I19" s="21"/>
      <c r="J19"/>
    </row>
    <row r="20" spans="1:10" ht="27" customHeight="1" thickBot="1" x14ac:dyDescent="0.25">
      <c r="C20" s="210" t="s">
        <v>91</v>
      </c>
      <c r="D20" s="211"/>
      <c r="E20" s="146">
        <f>+'PS03.3'!F17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45"/>
      <c r="C22" s="217" t="s">
        <v>92</v>
      </c>
      <c r="D22" s="222"/>
      <c r="E22" s="223"/>
      <c r="F22" s="145"/>
      <c r="I22" s="21"/>
      <c r="J22"/>
    </row>
    <row r="23" spans="1:10" ht="14.25" x14ac:dyDescent="0.2">
      <c r="C23" s="204" t="s">
        <v>83</v>
      </c>
      <c r="D23" s="205"/>
      <c r="E23" s="206"/>
      <c r="I23" s="21"/>
      <c r="J23"/>
    </row>
    <row r="24" spans="1:10" ht="15" thickBot="1" x14ac:dyDescent="0.25">
      <c r="C24" s="207"/>
      <c r="D24" s="208"/>
      <c r="E24" s="209"/>
      <c r="I24" s="21"/>
      <c r="J24"/>
    </row>
    <row r="25" spans="1:10" ht="18.75" customHeight="1" thickBot="1" x14ac:dyDescent="0.25">
      <c r="C25" s="210" t="s">
        <v>93</v>
      </c>
      <c r="D25" s="211"/>
      <c r="E25" s="146">
        <f>+'PS03.4'!F18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45"/>
      <c r="C27" s="217" t="s">
        <v>39</v>
      </c>
      <c r="D27" s="218"/>
      <c r="E27" s="219"/>
      <c r="F27" s="145"/>
      <c r="I27" s="21"/>
      <c r="J27"/>
    </row>
    <row r="28" spans="1:10" ht="14.25" x14ac:dyDescent="0.2">
      <c r="C28" s="204" t="s">
        <v>84</v>
      </c>
      <c r="D28" s="205"/>
      <c r="E28" s="206"/>
      <c r="I28" s="21"/>
      <c r="J28"/>
    </row>
    <row r="29" spans="1:10" ht="15" thickBot="1" x14ac:dyDescent="0.25">
      <c r="C29" s="207"/>
      <c r="D29" s="208"/>
      <c r="E29" s="209"/>
      <c r="I29" s="21"/>
      <c r="J29"/>
    </row>
    <row r="30" spans="1:10" ht="15" thickBot="1" x14ac:dyDescent="0.25">
      <c r="C30" s="210" t="s">
        <v>40</v>
      </c>
      <c r="D30" s="211"/>
      <c r="E30" s="146">
        <f>+VON!F18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212" t="s">
        <v>23</v>
      </c>
      <c r="B32" s="213"/>
      <c r="C32" s="213"/>
      <c r="D32" s="214"/>
      <c r="E32" s="203">
        <f>+E10+E15+E20+E25+E30</f>
        <v>0</v>
      </c>
    </row>
  </sheetData>
  <mergeCells count="18">
    <mergeCell ref="C20:D20"/>
    <mergeCell ref="C22:E22"/>
    <mergeCell ref="C28:E29"/>
    <mergeCell ref="C30:D30"/>
    <mergeCell ref="A32:D32"/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0.9055118110236221" right="0.905511811023622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F4" sqref="F4:F19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3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29" t="s">
        <v>86</v>
      </c>
      <c r="B1" s="229"/>
      <c r="C1" s="229"/>
      <c r="D1" s="229"/>
      <c r="E1" s="229"/>
      <c r="F1" s="229"/>
      <c r="G1" s="13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36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37"/>
      <c r="I3" s="35"/>
    </row>
    <row r="4" spans="1:9" ht="35.25" customHeight="1" thickBot="1" x14ac:dyDescent="0.25">
      <c r="A4" s="53"/>
      <c r="B4" s="51" t="s">
        <v>48</v>
      </c>
      <c r="C4" s="68" t="s">
        <v>27</v>
      </c>
      <c r="D4" s="55">
        <v>1</v>
      </c>
      <c r="E4" s="74"/>
      <c r="F4" s="72">
        <f>+E4*D4</f>
        <v>0</v>
      </c>
      <c r="G4" s="138"/>
      <c r="H4" s="35"/>
    </row>
    <row r="5" spans="1:9" ht="15" customHeight="1" thickBot="1" x14ac:dyDescent="0.25">
      <c r="A5" s="57"/>
      <c r="B5" s="52" t="s">
        <v>26</v>
      </c>
      <c r="C5" s="58"/>
      <c r="D5" s="59"/>
      <c r="E5" s="60"/>
      <c r="F5" s="61">
        <f>SUM(F4:F4)</f>
        <v>0</v>
      </c>
      <c r="G5" s="138"/>
      <c r="H5" s="35"/>
    </row>
    <row r="6" spans="1:9" ht="14.25" customHeight="1" thickBot="1" x14ac:dyDescent="0.3">
      <c r="A6" s="42">
        <v>2</v>
      </c>
      <c r="B6" s="134" t="s">
        <v>100</v>
      </c>
      <c r="C6" s="44"/>
      <c r="D6" s="45"/>
      <c r="E6" s="49"/>
      <c r="F6" s="47"/>
      <c r="G6" s="137"/>
      <c r="H6" s="35"/>
    </row>
    <row r="7" spans="1:9" ht="54" customHeight="1" thickBot="1" x14ac:dyDescent="0.25">
      <c r="A7" s="57"/>
      <c r="B7" s="51" t="s">
        <v>49</v>
      </c>
      <c r="C7" s="70" t="s">
        <v>27</v>
      </c>
      <c r="D7" s="55">
        <v>1</v>
      </c>
      <c r="E7" s="75"/>
      <c r="F7" s="73">
        <f t="shared" ref="F7" si="0">+E7*D7</f>
        <v>0</v>
      </c>
      <c r="G7" s="138"/>
      <c r="H7" s="35"/>
    </row>
    <row r="8" spans="1:9" ht="15" customHeight="1" thickBot="1" x14ac:dyDescent="0.25">
      <c r="A8" s="57"/>
      <c r="B8" s="52" t="s">
        <v>26</v>
      </c>
      <c r="C8" s="58"/>
      <c r="D8" s="59"/>
      <c r="E8" s="69"/>
      <c r="F8" s="61">
        <f>SUM(F7:F7)</f>
        <v>0</v>
      </c>
      <c r="G8" s="138"/>
      <c r="H8" s="35"/>
    </row>
    <row r="9" spans="1:9" ht="15" customHeight="1" thickBot="1" x14ac:dyDescent="0.25">
      <c r="A9" s="42">
        <v>3</v>
      </c>
      <c r="B9" s="48" t="s">
        <v>101</v>
      </c>
      <c r="C9" s="44"/>
      <c r="D9" s="45"/>
      <c r="E9" s="49"/>
      <c r="F9" s="47"/>
      <c r="G9" s="137"/>
      <c r="H9" s="35"/>
    </row>
    <row r="10" spans="1:9" ht="48.75" customHeight="1" thickBot="1" x14ac:dyDescent="0.25">
      <c r="A10" s="132"/>
      <c r="B10" s="51" t="s">
        <v>50</v>
      </c>
      <c r="C10" s="131" t="s">
        <v>27</v>
      </c>
      <c r="D10" s="130">
        <v>1</v>
      </c>
      <c r="E10" s="75"/>
      <c r="F10" s="73">
        <f t="shared" ref="F10" si="1">+E10*D10</f>
        <v>0</v>
      </c>
      <c r="G10" s="137"/>
      <c r="H10" s="35"/>
    </row>
    <row r="11" spans="1:9" ht="15" customHeight="1" thickBot="1" x14ac:dyDescent="0.25">
      <c r="A11" s="63"/>
      <c r="B11" s="64" t="s">
        <v>26</v>
      </c>
      <c r="C11" s="65"/>
      <c r="D11" s="66"/>
      <c r="E11" s="67"/>
      <c r="F11" s="61">
        <f>SUM(F10:F10)</f>
        <v>0</v>
      </c>
      <c r="G11" s="138"/>
      <c r="H11" s="35"/>
    </row>
    <row r="12" spans="1:9" ht="13.5" thickBot="1" x14ac:dyDescent="0.25">
      <c r="A12" s="42">
        <v>4</v>
      </c>
      <c r="B12" s="43" t="s">
        <v>51</v>
      </c>
      <c r="C12" s="44"/>
      <c r="D12" s="45"/>
      <c r="E12" s="46"/>
      <c r="F12" s="47"/>
    </row>
    <row r="13" spans="1:9" ht="39" customHeight="1" thickBot="1" x14ac:dyDescent="0.25">
      <c r="A13" s="53"/>
      <c r="B13" s="51" t="s">
        <v>52</v>
      </c>
      <c r="C13" s="54" t="s">
        <v>27</v>
      </c>
      <c r="D13" s="55">
        <v>1</v>
      </c>
      <c r="E13" s="74"/>
      <c r="F13" s="72">
        <f>+E13*D13</f>
        <v>0</v>
      </c>
    </row>
    <row r="14" spans="1:9" ht="15" customHeight="1" thickBot="1" x14ac:dyDescent="0.25">
      <c r="A14" s="57"/>
      <c r="B14" s="52" t="s">
        <v>26</v>
      </c>
      <c r="C14" s="58"/>
      <c r="D14" s="59"/>
      <c r="E14" s="60"/>
      <c r="F14" s="61">
        <f>SUM(F13:F13)</f>
        <v>0</v>
      </c>
    </row>
    <row r="15" spans="1:9" ht="13.5" thickBot="1" x14ac:dyDescent="0.25">
      <c r="A15" s="42">
        <v>5</v>
      </c>
      <c r="B15" s="43" t="s">
        <v>53</v>
      </c>
      <c r="C15" s="44"/>
      <c r="D15" s="45"/>
      <c r="E15" s="46"/>
      <c r="F15" s="47"/>
    </row>
    <row r="16" spans="1:9" ht="18" customHeight="1" thickBot="1" x14ac:dyDescent="0.25">
      <c r="A16" s="32"/>
      <c r="B16" s="51" t="s">
        <v>54</v>
      </c>
      <c r="C16" s="31" t="s">
        <v>27</v>
      </c>
      <c r="D16" s="30">
        <v>1</v>
      </c>
      <c r="E16" s="74"/>
      <c r="F16" s="73">
        <f t="shared" ref="F16" si="2">+E16*D16</f>
        <v>0</v>
      </c>
    </row>
    <row r="17" spans="1:7" ht="13.5" thickBot="1" x14ac:dyDescent="0.25">
      <c r="A17" s="165"/>
      <c r="B17" s="166" t="s">
        <v>26</v>
      </c>
      <c r="C17" s="167"/>
      <c r="D17" s="168"/>
      <c r="E17" s="169"/>
      <c r="F17" s="50">
        <f>SUM(F16:F16)</f>
        <v>0</v>
      </c>
    </row>
    <row r="18" spans="1:7" ht="13.5" thickBot="1" x14ac:dyDescent="0.25">
      <c r="A18" s="132"/>
      <c r="B18" s="161"/>
      <c r="C18" s="162"/>
      <c r="D18" s="39"/>
      <c r="E18" s="163"/>
      <c r="F18" s="164"/>
    </row>
    <row r="19" spans="1:7" ht="15" customHeight="1" thickBot="1" x14ac:dyDescent="0.25">
      <c r="A19" s="147" t="s">
        <v>94</v>
      </c>
      <c r="B19" s="148"/>
      <c r="C19" s="149"/>
      <c r="D19" s="150"/>
      <c r="E19" s="151"/>
      <c r="F19" s="152">
        <f>+F5+F8+F11+F14+F17</f>
        <v>0</v>
      </c>
      <c r="G19" s="137"/>
    </row>
  </sheetData>
  <mergeCells count="1">
    <mergeCell ref="A1:F1"/>
  </mergeCells>
  <phoneticPr fontId="0" type="noConversion"/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8"/>
  <sheetViews>
    <sheetView showGridLines="0" zoomScaleNormal="100" workbookViewId="0">
      <selection activeCell="A2" sqref="A2:F26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29" t="s">
        <v>97</v>
      </c>
      <c r="B1" s="229"/>
      <c r="C1" s="229"/>
      <c r="D1" s="229"/>
      <c r="E1" s="229"/>
      <c r="F1" s="229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56</v>
      </c>
      <c r="C3" s="44"/>
      <c r="D3" s="45"/>
      <c r="E3" s="46"/>
      <c r="F3" s="47"/>
      <c r="G3" s="38"/>
      <c r="H3" s="230"/>
      <c r="I3" s="35"/>
    </row>
    <row r="4" spans="1:10" ht="39" customHeight="1" x14ac:dyDescent="0.2">
      <c r="A4" s="53"/>
      <c r="B4" s="51" t="s">
        <v>74</v>
      </c>
      <c r="C4" s="70" t="s">
        <v>36</v>
      </c>
      <c r="D4" s="56">
        <v>1741</v>
      </c>
      <c r="E4" s="74"/>
      <c r="F4" s="177">
        <f>+E4*D4</f>
        <v>0</v>
      </c>
      <c r="G4" s="35"/>
      <c r="H4" s="230"/>
    </row>
    <row r="5" spans="1:10" ht="28.5" customHeight="1" x14ac:dyDescent="0.2">
      <c r="A5" s="53"/>
      <c r="B5" s="51" t="s">
        <v>73</v>
      </c>
      <c r="C5" s="70" t="s">
        <v>27</v>
      </c>
      <c r="D5" s="56">
        <v>1</v>
      </c>
      <c r="E5" s="74"/>
      <c r="F5" s="177">
        <f t="shared" ref="F5:F8" si="0">+E5*D5</f>
        <v>0</v>
      </c>
      <c r="G5" s="35"/>
      <c r="H5" s="230"/>
    </row>
    <row r="6" spans="1:10" ht="21.75" customHeight="1" x14ac:dyDescent="0.2">
      <c r="A6" s="53"/>
      <c r="B6" s="51" t="s">
        <v>57</v>
      </c>
      <c r="C6" s="70" t="s">
        <v>36</v>
      </c>
      <c r="D6" s="56">
        <f>480*2</f>
        <v>960</v>
      </c>
      <c r="E6" s="74"/>
      <c r="F6" s="177">
        <f t="shared" si="0"/>
        <v>0</v>
      </c>
      <c r="G6" s="35"/>
      <c r="H6" s="230"/>
    </row>
    <row r="7" spans="1:10" ht="15" customHeight="1" x14ac:dyDescent="0.2">
      <c r="A7" s="53"/>
      <c r="B7" s="51" t="s">
        <v>55</v>
      </c>
      <c r="C7" s="70" t="s">
        <v>43</v>
      </c>
      <c r="D7" s="56">
        <v>2</v>
      </c>
      <c r="E7" s="74"/>
      <c r="F7" s="177">
        <f t="shared" si="0"/>
        <v>0</v>
      </c>
      <c r="G7" s="183"/>
      <c r="H7" s="230"/>
    </row>
    <row r="8" spans="1:10" ht="15" customHeight="1" thickBot="1" x14ac:dyDescent="0.25">
      <c r="A8" s="53"/>
      <c r="B8" s="51" t="s">
        <v>44</v>
      </c>
      <c r="C8" s="70" t="s">
        <v>36</v>
      </c>
      <c r="D8" s="56">
        <v>250</v>
      </c>
      <c r="E8" s="74"/>
      <c r="F8" s="177">
        <f t="shared" si="0"/>
        <v>0</v>
      </c>
      <c r="G8" s="35"/>
      <c r="H8" s="230"/>
    </row>
    <row r="9" spans="1:10" ht="15" customHeight="1" thickBot="1" x14ac:dyDescent="0.25">
      <c r="A9" s="57"/>
      <c r="B9" s="52" t="s">
        <v>26</v>
      </c>
      <c r="C9" s="58"/>
      <c r="D9" s="59"/>
      <c r="E9" s="60"/>
      <c r="F9" s="61">
        <f>SUM(F4:F8)</f>
        <v>0</v>
      </c>
      <c r="G9" s="35"/>
      <c r="H9" s="230"/>
      <c r="J9" s="140"/>
    </row>
    <row r="10" spans="1:10" ht="14.25" customHeight="1" thickBot="1" x14ac:dyDescent="0.25">
      <c r="A10" s="42">
        <v>2</v>
      </c>
      <c r="B10" s="48" t="s">
        <v>80</v>
      </c>
      <c r="C10" s="44"/>
      <c r="D10" s="45"/>
      <c r="E10" s="49"/>
      <c r="F10" s="47"/>
      <c r="G10" s="38"/>
      <c r="H10" s="35"/>
    </row>
    <row r="11" spans="1:10" ht="31.5" customHeight="1" x14ac:dyDescent="0.2">
      <c r="A11" s="41"/>
      <c r="B11" s="51" t="s">
        <v>59</v>
      </c>
      <c r="C11" s="131" t="s">
        <v>27</v>
      </c>
      <c r="D11" s="130">
        <v>2</v>
      </c>
      <c r="E11" s="75"/>
      <c r="F11" s="189">
        <f t="shared" ref="F11:F17" si="1">+E11*D11</f>
        <v>0</v>
      </c>
      <c r="G11" s="38"/>
      <c r="H11" s="35"/>
    </row>
    <row r="12" spans="1:10" ht="43.5" customHeight="1" x14ac:dyDescent="0.2">
      <c r="A12" s="57"/>
      <c r="B12" s="51" t="s">
        <v>75</v>
      </c>
      <c r="C12" s="70" t="s">
        <v>27</v>
      </c>
      <c r="D12" s="55">
        <v>1</v>
      </c>
      <c r="E12" s="75"/>
      <c r="F12" s="189">
        <f t="shared" si="1"/>
        <v>0</v>
      </c>
      <c r="G12" s="35"/>
      <c r="H12" s="35"/>
    </row>
    <row r="13" spans="1:10" ht="15" customHeight="1" x14ac:dyDescent="0.2">
      <c r="A13" s="53"/>
      <c r="B13" s="51" t="s">
        <v>76</v>
      </c>
      <c r="C13" s="70" t="s">
        <v>42</v>
      </c>
      <c r="D13" s="56">
        <v>485</v>
      </c>
      <c r="E13" s="75"/>
      <c r="F13" s="189">
        <f t="shared" si="1"/>
        <v>0</v>
      </c>
      <c r="G13" s="35"/>
      <c r="H13" s="35"/>
    </row>
    <row r="14" spans="1:10" ht="27.75" customHeight="1" x14ac:dyDescent="0.2">
      <c r="A14" s="57"/>
      <c r="B14" s="51" t="s">
        <v>77</v>
      </c>
      <c r="C14" s="70" t="s">
        <v>27</v>
      </c>
      <c r="D14" s="56">
        <v>1</v>
      </c>
      <c r="E14" s="75"/>
      <c r="F14" s="189">
        <f t="shared" si="1"/>
        <v>0</v>
      </c>
      <c r="G14" s="35"/>
      <c r="H14" s="35"/>
    </row>
    <row r="15" spans="1:10" ht="27.75" customHeight="1" x14ac:dyDescent="0.2">
      <c r="A15" s="57"/>
      <c r="B15" s="51" t="s">
        <v>102</v>
      </c>
      <c r="C15" s="70" t="s">
        <v>36</v>
      </c>
      <c r="D15" s="56">
        <v>1165</v>
      </c>
      <c r="E15" s="75"/>
      <c r="F15" s="189">
        <f t="shared" si="1"/>
        <v>0</v>
      </c>
      <c r="G15" s="35"/>
      <c r="H15" s="35"/>
    </row>
    <row r="16" spans="1:10" ht="27.75" customHeight="1" x14ac:dyDescent="0.2">
      <c r="A16" s="57"/>
      <c r="B16" s="51" t="s">
        <v>78</v>
      </c>
      <c r="C16" s="70" t="s">
        <v>42</v>
      </c>
      <c r="D16" s="56">
        <v>485</v>
      </c>
      <c r="E16" s="75"/>
      <c r="F16" s="189">
        <f t="shared" si="1"/>
        <v>0</v>
      </c>
      <c r="G16" s="35"/>
      <c r="H16" s="35"/>
    </row>
    <row r="17" spans="1:8" ht="27" customHeight="1" thickBot="1" x14ac:dyDescent="0.25">
      <c r="A17" s="57"/>
      <c r="B17" s="51" t="s">
        <v>58</v>
      </c>
      <c r="C17" s="70" t="s">
        <v>42</v>
      </c>
      <c r="D17" s="141">
        <f>4.3*0.3*2+0.2*23.5</f>
        <v>7.3</v>
      </c>
      <c r="E17" s="75"/>
      <c r="F17" s="189">
        <f t="shared" si="1"/>
        <v>0</v>
      </c>
      <c r="G17" s="35"/>
      <c r="H17" s="35"/>
    </row>
    <row r="18" spans="1:8" ht="15" customHeight="1" thickBot="1" x14ac:dyDescent="0.25">
      <c r="A18" s="57"/>
      <c r="B18" s="52" t="s">
        <v>26</v>
      </c>
      <c r="C18" s="58"/>
      <c r="D18" s="59"/>
      <c r="E18" s="69"/>
      <c r="F18" s="61">
        <f>SUM(F11:F17)</f>
        <v>0</v>
      </c>
      <c r="G18" s="35"/>
      <c r="H18" s="35"/>
    </row>
    <row r="19" spans="1:8" ht="15" customHeight="1" thickBot="1" x14ac:dyDescent="0.25">
      <c r="A19" s="42">
        <v>3</v>
      </c>
      <c r="B19" s="48" t="s">
        <v>79</v>
      </c>
      <c r="C19" s="44"/>
      <c r="D19" s="45"/>
      <c r="E19" s="49"/>
      <c r="F19" s="47"/>
      <c r="G19" s="39"/>
      <c r="H19" s="35"/>
    </row>
    <row r="20" spans="1:8" ht="27.75" customHeight="1" x14ac:dyDescent="0.2">
      <c r="A20" s="57"/>
      <c r="B20" s="51" t="s">
        <v>60</v>
      </c>
      <c r="C20" s="70" t="s">
        <v>27</v>
      </c>
      <c r="D20" s="56">
        <v>2</v>
      </c>
      <c r="E20" s="75"/>
      <c r="F20" s="189">
        <f t="shared" ref="F20:F21" si="2">+E20*D20</f>
        <v>0</v>
      </c>
      <c r="G20" s="62"/>
      <c r="H20" s="35"/>
    </row>
    <row r="21" spans="1:8" ht="27.75" customHeight="1" thickBot="1" x14ac:dyDescent="0.25">
      <c r="A21" s="57"/>
      <c r="B21" s="202" t="s">
        <v>81</v>
      </c>
      <c r="C21" s="70" t="s">
        <v>27</v>
      </c>
      <c r="D21" s="56">
        <v>1</v>
      </c>
      <c r="E21" s="75"/>
      <c r="F21" s="189">
        <f t="shared" si="2"/>
        <v>0</v>
      </c>
      <c r="G21" s="62"/>
      <c r="H21" s="35"/>
    </row>
    <row r="22" spans="1:8" ht="15" customHeight="1" thickBot="1" x14ac:dyDescent="0.25">
      <c r="A22" s="63"/>
      <c r="B22" s="64" t="s">
        <v>26</v>
      </c>
      <c r="C22" s="65"/>
      <c r="D22" s="66"/>
      <c r="E22" s="67"/>
      <c r="F22" s="61">
        <f>SUM(F20:F21)</f>
        <v>0</v>
      </c>
      <c r="G22" s="35"/>
      <c r="H22" s="35"/>
    </row>
    <row r="23" spans="1:8" ht="13.5" thickBot="1" x14ac:dyDescent="0.25">
      <c r="A23" s="42">
        <v>4</v>
      </c>
      <c r="B23" s="43" t="s">
        <v>61</v>
      </c>
      <c r="C23" s="44"/>
      <c r="D23" s="45"/>
      <c r="E23" s="46"/>
      <c r="F23" s="47"/>
    </row>
    <row r="24" spans="1:8" ht="15" customHeight="1" x14ac:dyDescent="0.2">
      <c r="A24" s="173"/>
      <c r="B24" s="174" t="s">
        <v>62</v>
      </c>
      <c r="C24" s="175" t="s">
        <v>27</v>
      </c>
      <c r="D24" s="176">
        <v>1</v>
      </c>
      <c r="E24" s="121"/>
      <c r="F24" s="122">
        <f>+E24*D24</f>
        <v>0</v>
      </c>
    </row>
    <row r="25" spans="1:8" ht="15" customHeight="1" thickBot="1" x14ac:dyDescent="0.25">
      <c r="A25" s="53"/>
      <c r="B25" s="51" t="s">
        <v>63</v>
      </c>
      <c r="C25" s="54" t="s">
        <v>27</v>
      </c>
      <c r="D25" s="56">
        <v>1</v>
      </c>
      <c r="E25" s="74"/>
      <c r="F25" s="177">
        <f>+E25*D25</f>
        <v>0</v>
      </c>
    </row>
    <row r="26" spans="1:8" ht="15" customHeight="1" thickBot="1" x14ac:dyDescent="0.25">
      <c r="A26" s="178"/>
      <c r="B26" s="166" t="s">
        <v>26</v>
      </c>
      <c r="C26" s="179"/>
      <c r="D26" s="180"/>
      <c r="E26" s="181"/>
      <c r="F26" s="61">
        <f>SUM(F24:F25)</f>
        <v>0</v>
      </c>
    </row>
    <row r="27" spans="1:8" ht="15" customHeight="1" thickBot="1" x14ac:dyDescent="0.25">
      <c r="A27" s="170"/>
      <c r="B27" s="161"/>
      <c r="C27" s="34"/>
      <c r="D27" s="62"/>
      <c r="E27" s="171"/>
      <c r="F27" s="172"/>
    </row>
    <row r="28" spans="1:8" s="159" customFormat="1" ht="15" customHeight="1" thickBot="1" x14ac:dyDescent="0.25">
      <c r="A28" s="153" t="s">
        <v>98</v>
      </c>
      <c r="B28" s="154"/>
      <c r="C28" s="155"/>
      <c r="D28" s="156"/>
      <c r="E28" s="157"/>
      <c r="F28" s="160">
        <f>+F9+F18+F22+F26</f>
        <v>0</v>
      </c>
      <c r="G28" s="158"/>
    </row>
  </sheetData>
  <mergeCells count="2">
    <mergeCell ref="A1:F1"/>
    <mergeCell ref="H3:H9"/>
  </mergeCells>
  <pageMargins left="0.9055118110236221" right="0.9055118110236221" top="0.74803149606299213" bottom="0.74803149606299213" header="0.31496062992125984" footer="0.31496062992125984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F4" sqref="F4:F17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31" t="s">
        <v>90</v>
      </c>
      <c r="B1" s="231"/>
      <c r="C1" s="231"/>
      <c r="D1" s="231"/>
      <c r="E1" s="231"/>
      <c r="F1" s="231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64</v>
      </c>
      <c r="C3" s="44"/>
      <c r="D3" s="45"/>
      <c r="E3" s="46"/>
      <c r="F3" s="47"/>
      <c r="G3" s="38"/>
      <c r="I3" s="35"/>
    </row>
    <row r="4" spans="1:9" ht="15" customHeight="1" x14ac:dyDescent="0.2">
      <c r="A4" s="53"/>
      <c r="B4" s="51" t="s">
        <v>70</v>
      </c>
      <c r="C4" s="68" t="s">
        <v>27</v>
      </c>
      <c r="D4" s="55">
        <v>2</v>
      </c>
      <c r="E4" s="75"/>
      <c r="F4" s="72">
        <f>+E4*D4</f>
        <v>0</v>
      </c>
      <c r="G4" s="35"/>
      <c r="H4" s="35"/>
    </row>
    <row r="5" spans="1:9" ht="15" customHeight="1" thickBot="1" x14ac:dyDescent="0.25">
      <c r="A5" s="53"/>
      <c r="B5" s="51" t="s">
        <v>65</v>
      </c>
      <c r="C5" s="70" t="s">
        <v>27</v>
      </c>
      <c r="D5" s="56">
        <v>1</v>
      </c>
      <c r="E5" s="75"/>
      <c r="F5" s="73">
        <f>+E5*D5</f>
        <v>0</v>
      </c>
      <c r="G5" s="35"/>
      <c r="H5" s="35"/>
    </row>
    <row r="6" spans="1:9" ht="15" customHeight="1" thickBot="1" x14ac:dyDescent="0.25">
      <c r="A6" s="57"/>
      <c r="B6" s="52" t="s">
        <v>26</v>
      </c>
      <c r="C6" s="58"/>
      <c r="D6" s="59"/>
      <c r="E6" s="60"/>
      <c r="F6" s="61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66</v>
      </c>
      <c r="C7" s="44"/>
      <c r="D7" s="45"/>
      <c r="E7" s="49"/>
      <c r="F7" s="47"/>
      <c r="G7" s="38"/>
      <c r="H7" s="35"/>
    </row>
    <row r="8" spans="1:9" ht="45" customHeight="1" x14ac:dyDescent="0.2">
      <c r="A8" s="57"/>
      <c r="B8" s="51" t="s">
        <v>67</v>
      </c>
      <c r="C8" s="70" t="s">
        <v>27</v>
      </c>
      <c r="D8" s="55">
        <v>2</v>
      </c>
      <c r="E8" s="75"/>
      <c r="F8" s="73">
        <f t="shared" ref="F8:F10" si="0">+E8*D8</f>
        <v>0</v>
      </c>
      <c r="G8" s="35"/>
      <c r="H8" s="35"/>
    </row>
    <row r="9" spans="1:9" ht="45" customHeight="1" x14ac:dyDescent="0.2">
      <c r="A9" s="57"/>
      <c r="B9" s="51" t="s">
        <v>99</v>
      </c>
      <c r="C9" s="70" t="s">
        <v>27</v>
      </c>
      <c r="D9" s="55">
        <v>2</v>
      </c>
      <c r="E9" s="75"/>
      <c r="F9" s="73">
        <f t="shared" si="0"/>
        <v>0</v>
      </c>
      <c r="G9" s="35"/>
      <c r="H9" s="35"/>
    </row>
    <row r="10" spans="1:9" ht="49.5" customHeight="1" thickBot="1" x14ac:dyDescent="0.25">
      <c r="A10" s="53"/>
      <c r="B10" s="51" t="s">
        <v>68</v>
      </c>
      <c r="C10" s="70" t="s">
        <v>27</v>
      </c>
      <c r="D10" s="56">
        <v>1</v>
      </c>
      <c r="E10" s="75"/>
      <c r="F10" s="73">
        <f t="shared" si="0"/>
        <v>0</v>
      </c>
      <c r="G10" s="35"/>
      <c r="H10" s="35"/>
    </row>
    <row r="11" spans="1:9" ht="15" customHeight="1" thickBot="1" x14ac:dyDescent="0.25">
      <c r="A11" s="57"/>
      <c r="B11" s="52" t="s">
        <v>26</v>
      </c>
      <c r="C11" s="58"/>
      <c r="D11" s="59"/>
      <c r="E11" s="69"/>
      <c r="F11" s="61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69</v>
      </c>
      <c r="C12" s="44"/>
      <c r="D12" s="45"/>
      <c r="E12" s="49"/>
      <c r="F12" s="47"/>
      <c r="G12" s="39"/>
      <c r="H12" s="35"/>
    </row>
    <row r="13" spans="1:9" ht="30" customHeight="1" x14ac:dyDescent="0.2">
      <c r="A13" s="132"/>
      <c r="B13" s="51" t="s">
        <v>71</v>
      </c>
      <c r="C13" s="131" t="s">
        <v>27</v>
      </c>
      <c r="D13" s="130">
        <v>2</v>
      </c>
      <c r="E13" s="74"/>
      <c r="F13" s="72">
        <f t="shared" ref="F13" si="1">+E13*D13</f>
        <v>0</v>
      </c>
      <c r="G13" s="39"/>
      <c r="H13" s="35"/>
    </row>
    <row r="14" spans="1:9" ht="15" customHeight="1" thickBot="1" x14ac:dyDescent="0.25">
      <c r="A14" s="133"/>
      <c r="B14" s="51" t="s">
        <v>72</v>
      </c>
      <c r="C14" s="70" t="s">
        <v>27</v>
      </c>
      <c r="D14" s="70">
        <v>1</v>
      </c>
      <c r="E14" s="74"/>
      <c r="F14" s="73">
        <f t="shared" ref="F14" si="2">+E14*D14</f>
        <v>0</v>
      </c>
      <c r="G14" s="62"/>
      <c r="H14" s="35"/>
    </row>
    <row r="15" spans="1:9" ht="15" customHeight="1" thickBot="1" x14ac:dyDescent="0.25">
      <c r="A15" s="178"/>
      <c r="B15" s="166" t="s">
        <v>26</v>
      </c>
      <c r="C15" s="179"/>
      <c r="D15" s="180"/>
      <c r="E15" s="181"/>
      <c r="F15" s="61">
        <f>SUM(F13:F14)</f>
        <v>0</v>
      </c>
      <c r="G15" s="35"/>
      <c r="H15" s="35"/>
    </row>
    <row r="16" spans="1:9" ht="15" customHeight="1" thickBot="1" x14ac:dyDescent="0.25">
      <c r="A16" s="34"/>
      <c r="B16" s="161"/>
      <c r="C16" s="34"/>
      <c r="D16" s="62"/>
      <c r="E16" s="171"/>
      <c r="F16" s="172"/>
      <c r="G16" s="35"/>
      <c r="H16" s="35"/>
    </row>
    <row r="17" spans="1:9" s="159" customFormat="1" ht="15" customHeight="1" thickBot="1" x14ac:dyDescent="0.25">
      <c r="A17" s="153" t="s">
        <v>95</v>
      </c>
      <c r="B17" s="154"/>
      <c r="C17" s="155"/>
      <c r="D17" s="156"/>
      <c r="E17" s="157"/>
      <c r="F17" s="160">
        <f>+F6+F11+F15</f>
        <v>0</v>
      </c>
      <c r="G17" s="158"/>
    </row>
    <row r="18" spans="1:9" ht="15" x14ac:dyDescent="0.2">
      <c r="I18" s="159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zoomScale="115" zoomScaleNormal="115" workbookViewId="0">
      <selection activeCell="F4" sqref="F4:F18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29" t="s">
        <v>92</v>
      </c>
      <c r="B1" s="229"/>
      <c r="C1" s="229"/>
      <c r="D1" s="229"/>
      <c r="E1" s="229"/>
      <c r="F1" s="229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103</v>
      </c>
      <c r="C3" s="44"/>
      <c r="D3" s="45"/>
      <c r="E3" s="46"/>
      <c r="F3" s="47"/>
      <c r="G3" s="38"/>
      <c r="I3" s="35"/>
    </row>
    <row r="4" spans="1:9" ht="32.25" customHeight="1" x14ac:dyDescent="0.2">
      <c r="A4" s="53"/>
      <c r="B4" s="51" t="s">
        <v>104</v>
      </c>
      <c r="C4" s="68" t="s">
        <v>27</v>
      </c>
      <c r="D4" s="55">
        <v>1</v>
      </c>
      <c r="E4" s="75"/>
      <c r="F4" s="73">
        <f>+D4*E4</f>
        <v>0</v>
      </c>
      <c r="G4" s="35"/>
      <c r="H4" s="35"/>
    </row>
    <row r="5" spans="1:9" ht="60.75" customHeight="1" x14ac:dyDescent="0.2">
      <c r="A5" s="53"/>
      <c r="B5" s="51" t="s">
        <v>105</v>
      </c>
      <c r="C5" s="70" t="s">
        <v>106</v>
      </c>
      <c r="D5" s="141">
        <v>2.5</v>
      </c>
      <c r="E5" s="75"/>
      <c r="F5" s="73">
        <f>+D5*E5</f>
        <v>0</v>
      </c>
      <c r="G5" s="35"/>
      <c r="H5" s="35"/>
    </row>
    <row r="6" spans="1:9" ht="50.25" customHeight="1" x14ac:dyDescent="0.2">
      <c r="A6" s="53"/>
      <c r="B6" s="184" t="s">
        <v>107</v>
      </c>
      <c r="C6" s="58" t="s">
        <v>27</v>
      </c>
      <c r="D6" s="185">
        <v>4</v>
      </c>
      <c r="E6" s="186"/>
      <c r="F6" s="73">
        <f>+D6*E6</f>
        <v>0</v>
      </c>
      <c r="G6" s="35"/>
      <c r="H6" s="35"/>
    </row>
    <row r="7" spans="1:9" ht="39" thickBot="1" x14ac:dyDescent="0.25">
      <c r="A7" s="53"/>
      <c r="B7" s="184" t="s">
        <v>108</v>
      </c>
      <c r="C7" s="58" t="s">
        <v>27</v>
      </c>
      <c r="D7" s="187">
        <v>1</v>
      </c>
      <c r="E7" s="75"/>
      <c r="F7" s="73">
        <f>+D7*E7</f>
        <v>0</v>
      </c>
      <c r="G7" s="35"/>
      <c r="H7" s="35"/>
    </row>
    <row r="8" spans="1:9" ht="20.25" customHeight="1" thickBot="1" x14ac:dyDescent="0.25">
      <c r="A8" s="57"/>
      <c r="B8" s="52" t="s">
        <v>26</v>
      </c>
      <c r="C8" s="58"/>
      <c r="D8" s="59"/>
      <c r="E8" s="188"/>
      <c r="F8" s="61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109</v>
      </c>
      <c r="C9" s="44"/>
      <c r="D9" s="45"/>
      <c r="E9" s="49"/>
      <c r="F9" s="47"/>
      <c r="G9" s="38"/>
      <c r="H9" s="35"/>
    </row>
    <row r="10" spans="1:9" ht="42" customHeight="1" x14ac:dyDescent="0.2">
      <c r="A10" s="57"/>
      <c r="B10" s="51" t="s">
        <v>110</v>
      </c>
      <c r="C10" s="70" t="s">
        <v>27</v>
      </c>
      <c r="D10" s="55">
        <v>1</v>
      </c>
      <c r="E10" s="75"/>
      <c r="F10" s="73">
        <f>+D10*E10</f>
        <v>0</v>
      </c>
      <c r="G10" s="35"/>
      <c r="H10" s="35"/>
    </row>
    <row r="11" spans="1:9" ht="33.75" customHeight="1" thickBot="1" x14ac:dyDescent="0.25">
      <c r="A11" s="53"/>
      <c r="B11" s="51" t="s">
        <v>113</v>
      </c>
      <c r="C11" s="70" t="s">
        <v>27</v>
      </c>
      <c r="D11" s="56">
        <v>1</v>
      </c>
      <c r="E11" s="75"/>
      <c r="F11" s="73">
        <f>+D11*E11</f>
        <v>0</v>
      </c>
      <c r="G11" s="35"/>
      <c r="H11" s="35"/>
    </row>
    <row r="12" spans="1:9" ht="16.5" customHeight="1" thickBot="1" x14ac:dyDescent="0.25">
      <c r="A12" s="57"/>
      <c r="B12" s="52" t="s">
        <v>26</v>
      </c>
      <c r="C12" s="58"/>
      <c r="D12" s="59"/>
      <c r="E12" s="69"/>
      <c r="F12" s="61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111</v>
      </c>
      <c r="C13" s="44"/>
      <c r="D13" s="45"/>
      <c r="E13" s="49"/>
      <c r="F13" s="47"/>
      <c r="G13" s="39"/>
      <c r="H13" s="35"/>
    </row>
    <row r="14" spans="1:9" x14ac:dyDescent="0.2">
      <c r="A14" s="132"/>
      <c r="B14" s="51" t="s">
        <v>112</v>
      </c>
      <c r="C14" s="131"/>
      <c r="D14" s="130"/>
      <c r="E14" s="74"/>
      <c r="F14" s="73"/>
      <c r="G14" s="39"/>
      <c r="H14" s="35"/>
    </row>
    <row r="15" spans="1:9" ht="13.5" thickBot="1" x14ac:dyDescent="0.25">
      <c r="A15" s="133"/>
      <c r="B15" s="51" t="s">
        <v>61</v>
      </c>
      <c r="C15" s="131"/>
      <c r="D15" s="130"/>
      <c r="E15" s="74"/>
      <c r="F15" s="73"/>
      <c r="G15" s="62"/>
      <c r="H15" s="35"/>
    </row>
    <row r="16" spans="1:9" ht="13.5" thickBot="1" x14ac:dyDescent="0.25">
      <c r="A16" s="178"/>
      <c r="B16" s="166" t="s">
        <v>26</v>
      </c>
      <c r="C16" s="179"/>
      <c r="D16" s="180"/>
      <c r="E16" s="181"/>
      <c r="F16" s="61">
        <f>SUM(F14:F15)</f>
        <v>0</v>
      </c>
      <c r="G16" s="35"/>
      <c r="H16" s="35"/>
    </row>
    <row r="17" spans="1:8" ht="13.5" thickBot="1" x14ac:dyDescent="0.25">
      <c r="A17" s="34"/>
      <c r="B17" s="161"/>
      <c r="C17" s="34"/>
      <c r="D17" s="62"/>
      <c r="E17" s="171"/>
      <c r="F17" s="172"/>
      <c r="G17" s="35"/>
      <c r="H17" s="35"/>
    </row>
    <row r="18" spans="1:8" ht="16.5" thickBot="1" x14ac:dyDescent="0.25">
      <c r="A18" s="147" t="s">
        <v>114</v>
      </c>
      <c r="B18" s="148"/>
      <c r="C18" s="149"/>
      <c r="D18" s="150"/>
      <c r="E18" s="151"/>
      <c r="F18" s="160">
        <f>+F8+F12+F16</f>
        <v>0</v>
      </c>
      <c r="G18" s="38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8"/>
  <sheetViews>
    <sheetView tabSelected="1" zoomScale="115" zoomScaleNormal="115" workbookViewId="0">
      <selection activeCell="F12" sqref="F12"/>
    </sheetView>
  </sheetViews>
  <sheetFormatPr defaultRowHeight="12.75" x14ac:dyDescent="0.2"/>
  <cols>
    <col min="1" max="1" width="5" style="77" customWidth="1"/>
    <col min="2" max="2" width="49.140625" style="115" customWidth="1"/>
    <col min="3" max="3" width="8.42578125" style="77" bestFit="1" customWidth="1"/>
    <col min="4" max="4" width="7.7109375" style="116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2" t="s">
        <v>96</v>
      </c>
      <c r="B1" s="232"/>
      <c r="C1" s="232"/>
      <c r="D1" s="232"/>
      <c r="E1" s="232"/>
      <c r="F1" s="232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84" t="s">
        <v>25</v>
      </c>
      <c r="B3" s="85" t="s">
        <v>31</v>
      </c>
      <c r="C3" s="86"/>
      <c r="D3" s="87"/>
      <c r="E3" s="88"/>
      <c r="F3" s="89"/>
      <c r="G3" s="90"/>
      <c r="I3" s="91"/>
    </row>
    <row r="4" spans="1:9" x14ac:dyDescent="0.2">
      <c r="A4" s="117"/>
      <c r="B4" s="118" t="s">
        <v>38</v>
      </c>
      <c r="C4" s="119" t="s">
        <v>27</v>
      </c>
      <c r="D4" s="120">
        <v>1</v>
      </c>
      <c r="E4" s="121"/>
      <c r="F4" s="122">
        <f>+D4*E4</f>
        <v>0</v>
      </c>
      <c r="G4" s="90"/>
      <c r="H4" s="91"/>
    </row>
    <row r="5" spans="1:9" ht="13.5" thickBot="1" x14ac:dyDescent="0.25">
      <c r="A5" s="92"/>
      <c r="B5" s="93" t="s">
        <v>35</v>
      </c>
      <c r="C5" s="94" t="s">
        <v>27</v>
      </c>
      <c r="D5" s="95">
        <v>1</v>
      </c>
      <c r="E5" s="75"/>
      <c r="F5" s="129">
        <f>+D5*E5</f>
        <v>0</v>
      </c>
      <c r="G5" s="90"/>
      <c r="H5" s="91"/>
    </row>
    <row r="6" spans="1:9" ht="13.5" thickBot="1" x14ac:dyDescent="0.25">
      <c r="A6" s="96"/>
      <c r="B6" s="97" t="s">
        <v>26</v>
      </c>
      <c r="C6" s="98"/>
      <c r="D6" s="99"/>
      <c r="E6" s="128"/>
      <c r="F6" s="201">
        <f>SUM(F4:F5)</f>
        <v>0</v>
      </c>
      <c r="G6" s="90"/>
      <c r="H6" s="91"/>
    </row>
    <row r="7" spans="1:9" ht="13.5" thickBot="1" x14ac:dyDescent="0.25">
      <c r="A7" s="84" t="s">
        <v>28</v>
      </c>
      <c r="B7" s="100" t="s">
        <v>34</v>
      </c>
      <c r="C7" s="86"/>
      <c r="D7" s="87"/>
      <c r="E7" s="88"/>
      <c r="F7" s="89"/>
      <c r="G7" s="90"/>
      <c r="H7" s="91"/>
    </row>
    <row r="8" spans="1:9" x14ac:dyDescent="0.2">
      <c r="A8" s="92"/>
      <c r="B8" s="93" t="s">
        <v>115</v>
      </c>
      <c r="C8" s="94" t="s">
        <v>36</v>
      </c>
      <c r="D8" s="95">
        <v>1504</v>
      </c>
      <c r="E8" s="75"/>
      <c r="F8" s="189">
        <v>0</v>
      </c>
      <c r="G8" s="90"/>
      <c r="H8" s="91"/>
    </row>
    <row r="9" spans="1:9" x14ac:dyDescent="0.2">
      <c r="A9" s="92"/>
      <c r="B9" s="93" t="s">
        <v>37</v>
      </c>
      <c r="C9" s="94" t="s">
        <v>27</v>
      </c>
      <c r="D9" s="101">
        <v>1</v>
      </c>
      <c r="E9" s="75"/>
      <c r="F9" s="73">
        <v>0</v>
      </c>
      <c r="G9" s="90"/>
      <c r="H9" s="91"/>
    </row>
    <row r="10" spans="1:9" x14ac:dyDescent="0.2">
      <c r="A10" s="92"/>
      <c r="B10" s="93" t="s">
        <v>41</v>
      </c>
      <c r="C10" s="94" t="s">
        <v>27</v>
      </c>
      <c r="D10" s="101">
        <v>1</v>
      </c>
      <c r="E10" s="75"/>
      <c r="F10" s="73">
        <v>0</v>
      </c>
      <c r="G10" s="90"/>
      <c r="H10" s="91"/>
    </row>
    <row r="11" spans="1:9" ht="13.5" thickBot="1" x14ac:dyDescent="0.25">
      <c r="A11" s="92"/>
      <c r="B11" s="93" t="s">
        <v>116</v>
      </c>
      <c r="C11" s="94" t="s">
        <v>27</v>
      </c>
      <c r="D11" s="101">
        <v>1</v>
      </c>
      <c r="E11" s="75"/>
      <c r="F11" s="73">
        <v>0</v>
      </c>
      <c r="G11" s="90"/>
      <c r="H11" s="91"/>
    </row>
    <row r="12" spans="1:9" ht="15" customHeight="1" thickBot="1" x14ac:dyDescent="0.25">
      <c r="A12" s="92"/>
      <c r="B12" s="102" t="s">
        <v>26</v>
      </c>
      <c r="C12" s="98"/>
      <c r="D12" s="99"/>
      <c r="E12" s="103"/>
      <c r="F12" s="50">
        <f>SUM(F8:F11)</f>
        <v>0</v>
      </c>
      <c r="G12" s="90"/>
      <c r="H12" s="91"/>
    </row>
    <row r="13" spans="1:9" ht="15" customHeight="1" thickBot="1" x14ac:dyDescent="0.25">
      <c r="A13" s="84" t="s">
        <v>29</v>
      </c>
      <c r="B13" s="104" t="s">
        <v>32</v>
      </c>
      <c r="C13" s="86"/>
      <c r="D13" s="87"/>
      <c r="E13" s="88"/>
      <c r="F13" s="89"/>
      <c r="G13" s="105"/>
      <c r="H13" s="91"/>
    </row>
    <row r="14" spans="1:9" ht="15" customHeight="1" thickBot="1" x14ac:dyDescent="0.25">
      <c r="A14" s="96"/>
      <c r="B14" s="106" t="s">
        <v>32</v>
      </c>
      <c r="C14" s="107" t="s">
        <v>27</v>
      </c>
      <c r="D14" s="108">
        <v>1</v>
      </c>
      <c r="E14" s="75"/>
      <c r="F14" s="73">
        <f t="shared" ref="F14" si="0">+E14*D14</f>
        <v>0</v>
      </c>
      <c r="G14" s="105"/>
      <c r="H14" s="91"/>
    </row>
    <row r="15" spans="1:9" ht="17.25" customHeight="1" thickBot="1" x14ac:dyDescent="0.25">
      <c r="A15" s="123"/>
      <c r="B15" s="124" t="s">
        <v>26</v>
      </c>
      <c r="C15" s="125"/>
      <c r="D15" s="126"/>
      <c r="E15" s="127"/>
      <c r="F15" s="50">
        <f>SUM(F14)</f>
        <v>0</v>
      </c>
      <c r="G15" s="90"/>
      <c r="H15" s="91"/>
    </row>
    <row r="16" spans="1:9" s="114" customFormat="1" ht="15" customHeight="1" x14ac:dyDescent="0.2">
      <c r="A16" s="109"/>
      <c r="B16" s="110"/>
      <c r="C16" s="109"/>
      <c r="D16" s="111"/>
      <c r="E16" s="112"/>
      <c r="F16" s="113"/>
      <c r="G16" s="90"/>
      <c r="H16" s="91"/>
    </row>
    <row r="17" spans="1:9" ht="13.5" thickBot="1" x14ac:dyDescent="0.25">
      <c r="A17" s="190"/>
      <c r="B17" s="191"/>
      <c r="C17" s="190"/>
      <c r="D17" s="105"/>
      <c r="E17" s="192"/>
      <c r="F17" s="90"/>
      <c r="G17" s="90"/>
    </row>
    <row r="18" spans="1:9" s="200" customFormat="1" ht="16.5" thickBot="1" x14ac:dyDescent="0.25">
      <c r="A18" s="193"/>
      <c r="B18" s="194" t="s">
        <v>33</v>
      </c>
      <c r="C18" s="195"/>
      <c r="D18" s="196"/>
      <c r="E18" s="197"/>
      <c r="F18" s="160">
        <f>+F6+F12+F15</f>
        <v>0</v>
      </c>
      <c r="G18" s="198"/>
      <c r="H18" s="199"/>
      <c r="I18" s="199"/>
    </row>
  </sheetData>
  <mergeCells count="1">
    <mergeCell ref="A1:F1"/>
  </mergeCells>
  <pageMargins left="0.9055118110236221" right="0.9055118110236221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33" t="s">
        <v>18</v>
      </c>
      <c r="B1" s="233"/>
      <c r="C1" s="233"/>
      <c r="D1" s="233"/>
      <c r="E1" s="233"/>
      <c r="F1" s="233"/>
      <c r="G1" s="233"/>
      <c r="H1" s="233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PS03.1</vt:lpstr>
      <vt:lpstr>PS03.2</vt:lpstr>
      <vt:lpstr>PS03.3</vt:lpstr>
      <vt:lpstr>PS03.4</vt:lpstr>
      <vt:lpstr>VON</vt:lpstr>
      <vt:lpstr>SO 07.old</vt:lpstr>
      <vt:lpstr>PS03.1!_Toc82598465</vt:lpstr>
      <vt:lpstr>PS03.1!Názvy_tisku</vt:lpstr>
      <vt:lpstr>PS03.1!Oblast_tisku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2024-11-27T09:07:06Z</cp:lastPrinted>
  <dcterms:created xsi:type="dcterms:W3CDTF">2001-11-22T14:45:11Z</dcterms:created>
  <dcterms:modified xsi:type="dcterms:W3CDTF">2025-07-04T05:19:56Z</dcterms:modified>
</cp:coreProperties>
</file>